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1032419\Desktop\"/>
    </mc:Choice>
  </mc:AlternateContent>
  <bookViews>
    <workbookView xWindow="-120" yWindow="-120" windowWidth="29040" windowHeight="15840"/>
  </bookViews>
  <sheets>
    <sheet name="SHIPPING NOTICE" sheetId="3" r:id="rId1"/>
    <sheet name="Sheet1" sheetId="5" r:id="rId2"/>
    <sheet name="IVN-6129DA" sheetId="6" r:id="rId3"/>
  </sheets>
  <calcPr calcId="162913"/>
</workbook>
</file>

<file path=xl/calcChain.xml><?xml version="1.0" encoding="utf-8"?>
<calcChain xmlns="http://schemas.openxmlformats.org/spreadsheetml/2006/main">
  <c r="H9" i="3" l="1"/>
  <c r="G9" i="3"/>
  <c r="F9" i="3"/>
  <c r="G6" i="3"/>
  <c r="I6" i="3"/>
  <c r="G4" i="3"/>
  <c r="I4" i="3"/>
  <c r="J6" i="3" l="1"/>
  <c r="J4" i="3"/>
  <c r="I5" i="3"/>
  <c r="I7" i="3"/>
  <c r="I8" i="3"/>
  <c r="J8" i="3" s="1"/>
  <c r="J7" i="3" l="1"/>
  <c r="J9" i="3" s="1"/>
  <c r="I9" i="3"/>
  <c r="G5" i="3"/>
  <c r="J5" i="3" s="1"/>
  <c r="G3" i="3" l="1"/>
  <c r="I3" i="3" l="1"/>
  <c r="J3" i="3" s="1"/>
</calcChain>
</file>

<file path=xl/sharedStrings.xml><?xml version="1.0" encoding="utf-8"?>
<sst xmlns="http://schemas.openxmlformats.org/spreadsheetml/2006/main" count="89" uniqueCount="73">
  <si>
    <t>出貨日期</t>
  </si>
  <si>
    <t>料號</t>
    <phoneticPr fontId="0" type="noConversion"/>
  </si>
  <si>
    <t>箱數</t>
    <phoneticPr fontId="0" type="noConversion"/>
  </si>
  <si>
    <t>棧板數量</t>
  </si>
  <si>
    <t>淨重</t>
    <phoneticPr fontId="0" type="noConversion"/>
  </si>
  <si>
    <t>毛重</t>
    <phoneticPr fontId="0" type="noConversion"/>
  </si>
  <si>
    <t>SO</t>
  </si>
  <si>
    <t>客戶地址</t>
    <phoneticPr fontId="0" type="noConversion"/>
  </si>
  <si>
    <t>phiên bản</t>
  </si>
  <si>
    <t>BOM 
version</t>
  </si>
  <si>
    <t>Tên sản phẩm</t>
  </si>
  <si>
    <t>Mã liệu của sản phẩm</t>
  </si>
  <si>
    <t xml:space="preserve">Số lượng </t>
  </si>
  <si>
    <t>Số thùng</t>
  </si>
  <si>
    <t>Số lượng Pallet</t>
  </si>
  <si>
    <t>Địa chỉ khách hàng</t>
  </si>
  <si>
    <t>版本</t>
  </si>
  <si>
    <t>數量
(PCS)</t>
  </si>
  <si>
    <t>機種名</t>
  </si>
  <si>
    <t>Trọng lượng tĩnh (KG)</t>
    <phoneticPr fontId="3" type="noConversion"/>
  </si>
  <si>
    <t>Trọng lượng cả bì (KG)</t>
    <phoneticPr fontId="3" type="noConversion"/>
  </si>
  <si>
    <t>THONG TIN HAI QUAN</t>
  </si>
  <si>
    <t>DN CNTS</t>
  </si>
  <si>
    <t>TO</t>
  </si>
  <si>
    <t>Remark</t>
    <phoneticPr fontId="0" type="noConversion"/>
  </si>
  <si>
    <t>Shipping mark</t>
    <phoneticPr fontId="0" type="noConversion"/>
  </si>
  <si>
    <t>HBL</t>
    <phoneticPr fontId="0" type="noConversion"/>
  </si>
  <si>
    <t>To khai</t>
    <phoneticPr fontId="0" type="noConversion"/>
  </si>
  <si>
    <t>Don xe</t>
    <phoneticPr fontId="0" type="noConversion"/>
  </si>
  <si>
    <t>Pallet Dimension
(CM)</t>
  </si>
  <si>
    <t>SO Item</t>
  </si>
  <si>
    <t>COO</t>
  </si>
  <si>
    <t>Not available</t>
  </si>
  <si>
    <t>Ico-term</t>
  </si>
  <si>
    <t>. By seaway
. NOT having battery and remote
. RMA product
.Commodity name: IP Set-Top Box AML S905X2 OTT with MIC
.No hazardous
 .Cargo is new</t>
  </si>
  <si>
    <t>IP Set-Top Box AML S905X2 OTT with MIC</t>
  </si>
  <si>
    <t>Name: Seunghwan Son
Tel.: +82-10-4782-1103 / Fax : +82-31-605-8401
Company:   ALT Co., Ltd. 
Address: 41, Pogok-ro 246beon-gil, Pogok-eup, Cheoin-gu, Yongin-si, Gyeonggi-do, Republic of Korea(Zip code 17028)</t>
  </si>
  <si>
    <t>T99X171.00
(BFX-AT100)</t>
  </si>
  <si>
    <t>OLD DN</t>
  </si>
  <si>
    <t>DN XUAT LAN 1 TU FUYU</t>
  </si>
  <si>
    <t>DN NHAP VE</t>
  </si>
  <si>
    <t>DN TAI XUAT</t>
  </si>
  <si>
    <t>RMA</t>
  </si>
  <si>
    <t>0g</t>
  </si>
  <si>
    <t>shipping date</t>
  </si>
  <si>
    <t>Pickup information</t>
  </si>
  <si>
    <t>Remark</t>
  </si>
  <si>
    <t>No battery and no remote control</t>
  </si>
  <si>
    <t>19/1/2026</t>
  </si>
  <si>
    <t>Name: Roisy Liang
Mobile: +84 398900093
Company name: FUYU PRECISION COMPONENT CO.,LTD.
Shipping address: Lot M1, Lot F and Lot T1, Quang Chau Industrial  Zone, Nenh Ward, Bac Ninh Province, Vietnam
Post code: 26000</t>
  </si>
  <si>
    <t>90.5*80*40</t>
  </si>
  <si>
    <t>98.5*75.5*40</t>
  </si>
  <si>
    <t>79*58.5*70</t>
  </si>
  <si>
    <t>79.5*70*70</t>
  </si>
  <si>
    <t>5440001066(105pcs)
5440001067(59pcs)</t>
  </si>
  <si>
    <t>EDC</t>
  </si>
  <si>
    <t>Total</t>
  </si>
  <si>
    <t>RMA- SEA( LCL)- TERM DAP
FWD: EI</t>
  </si>
  <si>
    <t xml:space="preserve"> Vessel/Voyage: STARSHIP TAURUS / 2602N
 ETD: 25-JAN
MA KHO: 03CEC03 CFS VIETFRACHT
CANG: VNHPH
LCL BOOKING 83506760</t>
  </si>
  <si>
    <t>65T0089804
SEA WAY BL</t>
  </si>
  <si>
    <t>ALT
INV: 1523144
P/N: 1Q-1Q</t>
  </si>
  <si>
    <t>ALT
INV: 1523145
P/N: 1W-1W</t>
  </si>
  <si>
    <t>ALT
INV: 1523146
P/N: 1E-2E</t>
  </si>
  <si>
    <t>EDC260119005</t>
  </si>
  <si>
    <t>THONG TIN XE KIEM HOA</t>
  </si>
  <si>
    <t>6BY-610004
308163825931</t>
  </si>
  <si>
    <t>6BY-610005
308163832561</t>
  </si>
  <si>
    <t>6BY-610006
308163839711</t>
  </si>
  <si>
    <r>
      <t xml:space="preserve">8H
1*5T:  29E-15475  -  Nguyễn Văn Nam - SĐT: 0399673358 - CCCD: 027076002545   - SĐK:103655 BLX 270162003986 
</t>
    </r>
    <r>
      <rPr>
        <sz val="12"/>
        <color rgb="FFFF0000"/>
        <rFont val="Times New Roman"/>
        <family val="1"/>
      </rPr>
      <t xml:space="preserve">
IVN-6129DA</t>
    </r>
  </si>
  <si>
    <t>G23-61002E</t>
  </si>
  <si>
    <t>G23-61002F</t>
  </si>
  <si>
    <t>G23-610030</t>
  </si>
  <si>
    <t>KHO HANG LE HAI PHONG CHI NHAN HANG TOI 16H30. NEU KHONG KIEM XONG TRONG BUOI SANG THI GHI BIEN BAN TOI 10H SANG MAI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</si>
</sst>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Geneva"/>
      <family val="2"/>
    </font>
    <font>
      <sz val="9"/>
      <name val="Calibri"/>
      <family val="3"/>
      <charset val="136"/>
      <scheme val="minor"/>
    </font>
    <font>
      <sz val="12"/>
      <name val="新細明體"/>
      <family val="1"/>
      <charset val="136"/>
    </font>
    <font>
      <sz val="10"/>
      <name val="Arial"/>
      <family val="2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sz val="12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2" fillId="0" borderId="0"/>
    <xf numFmtId="0" fontId="1" fillId="0" borderId="0"/>
    <xf numFmtId="0" fontId="1" fillId="0" borderId="0">
      <alignment vertical="center"/>
    </xf>
    <xf numFmtId="0" fontId="4" fillId="0" borderId="0"/>
    <xf numFmtId="0" fontId="5" fillId="0" borderId="0"/>
  </cellStyleXfs>
  <cellXfs count="53">
    <xf numFmtId="0" fontId="0" fillId="0" borderId="0" xfId="0"/>
    <xf numFmtId="0" fontId="6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/>
    </xf>
    <xf numFmtId="14" fontId="7" fillId="2" borderId="1" xfId="0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14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/>
    </xf>
    <xf numFmtId="14" fontId="7" fillId="2" borderId="3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14" fontId="7" fillId="4" borderId="4" xfId="0" applyNumberFormat="1" applyFont="1" applyFill="1" applyBorder="1" applyAlignment="1">
      <alignment vertical="center"/>
    </xf>
    <xf numFmtId="14" fontId="7" fillId="4" borderId="5" xfId="0" applyNumberFormat="1" applyFont="1" applyFill="1" applyBorder="1" applyAlignment="1">
      <alignment vertical="center"/>
    </xf>
    <xf numFmtId="14" fontId="7" fillId="4" borderId="6" xfId="0" applyNumberFormat="1" applyFont="1" applyFill="1" applyBorder="1" applyAlignment="1">
      <alignment vertical="center"/>
    </xf>
  </cellXfs>
  <cellStyles count="6">
    <cellStyle name="Normal" xfId="0" builtinId="0"/>
    <cellStyle name="Normal 10 5 25" xfId="3"/>
    <cellStyle name="Normal 2" xfId="4"/>
    <cellStyle name="Normal 3 5" xfId="2"/>
    <cellStyle name="Style 1" xfId="1"/>
    <cellStyle name="一般_Sheet1" xf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99FFCC"/>
      <color rgb="FFFFFFCC"/>
      <color rgb="FFFBF2D1"/>
      <color rgb="FFFEF9D8"/>
      <color rgb="FFFEF7D8"/>
      <color rgb="FF9CD799"/>
      <color rgb="FF59C7BD"/>
      <color rgb="FF9ED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177800</xdr:colOff>
      <xdr:row>27</xdr:row>
      <xdr:rowOff>76200</xdr:rowOff>
    </xdr:from>
    <xdr:to>
      <xdr:col>9</xdr:col>
      <xdr:colOff>1968500</xdr:colOff>
      <xdr:row>57</xdr:row>
      <xdr:rowOff>167514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7800" y="5648325"/>
          <a:ext cx="7219950" cy="6282564"/>
        </a:xfrm>
        <a:prstGeom prst="rect">
          <a:avLst/>
        </a:prstGeom>
      </xdr:spPr>
    </xdr:pic>
    <xdr:clientData/>
  </xdr:twoCellAnchor>
  <xdr:twoCellAnchor editAs="oneCell">
    <xdr:from>
      <xdr:col>0</xdr:col>
      <xdr:colOff>63499</xdr:colOff>
      <xdr:row>0</xdr:row>
      <xdr:rowOff>47626</xdr:rowOff>
    </xdr:from>
    <xdr:to>
      <xdr:col>9</xdr:col>
      <xdr:colOff>2254253</xdr:colOff>
      <xdr:row>26</xdr:row>
      <xdr:rowOff>112357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5400000">
          <a:off x="1364635" y="-1253510"/>
          <a:ext cx="5017731" cy="76200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29</xdr:col>
      <xdr:colOff>607314</xdr:colOff>
      <xdr:row>53</xdr:row>
      <xdr:rowOff>189214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285714" cy="102857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"/>
  <sheetViews>
    <sheetView tabSelected="1" zoomScale="90" zoomScaleNormal="90" workbookViewId="0">
      <selection activeCell="L13" sqref="L13"/>
    </sheetView>
  </sheetViews>
  <sheetFormatPr defaultRowHeight="15.75"/>
  <cols>
    <col min="1" max="1" width="13.28515625" style="2" customWidth="1"/>
    <col min="2" max="2" width="7.140625" style="2" customWidth="1"/>
    <col min="3" max="3" width="11.42578125" style="2" customWidth="1"/>
    <col min="4" max="4" width="17" style="2" customWidth="1"/>
    <col min="5" max="5" width="16.42578125" style="2" customWidth="1"/>
    <col min="6" max="6" width="10" style="2" bestFit="1" customWidth="1"/>
    <col min="7" max="9" width="10.140625" style="2" customWidth="1"/>
    <col min="10" max="10" width="13.85546875" style="2" customWidth="1"/>
    <col min="11" max="11" width="14.5703125" style="2" customWidth="1"/>
    <col min="12" max="12" width="15.5703125" style="2" customWidth="1"/>
    <col min="13" max="13" width="21.42578125" style="2" customWidth="1"/>
    <col min="14" max="14" width="16.7109375" style="2" customWidth="1"/>
    <col min="15" max="15" width="25.42578125" style="2" customWidth="1"/>
    <col min="16" max="16" width="16.7109375" style="2" customWidth="1"/>
    <col min="17" max="18" width="17.140625" style="2" customWidth="1"/>
    <col min="19" max="19" width="20" style="2" customWidth="1"/>
    <col min="20" max="20" width="11.140625" style="2" customWidth="1"/>
    <col min="21" max="21" width="16.85546875" style="2" customWidth="1"/>
    <col min="22" max="22" width="12.85546875" style="2" customWidth="1"/>
    <col min="23" max="23" width="19.28515625" style="2" customWidth="1"/>
    <col min="24" max="24" width="18" style="2" customWidth="1"/>
    <col min="25" max="25" width="18.85546875" style="2" customWidth="1"/>
    <col min="26" max="26" width="13.85546875" style="2" customWidth="1"/>
    <col min="27" max="27" width="16.42578125" style="2" customWidth="1"/>
    <col min="28" max="28" width="37.85546875" style="2" customWidth="1"/>
    <col min="29" max="29" width="35.7109375" style="2" customWidth="1"/>
    <col min="30" max="30" width="20" style="2" customWidth="1"/>
    <col min="31" max="31" width="39.85546875" style="2" hidden="1" customWidth="1"/>
    <col min="32" max="32" width="13.5703125" style="2" customWidth="1"/>
    <col min="33" max="16384" width="9.140625" style="2"/>
  </cols>
  <sheetData>
    <row r="1" spans="1:32" s="3" customFormat="1" ht="31.5" customHeight="1">
      <c r="A1" s="7" t="s">
        <v>0</v>
      </c>
      <c r="B1" s="38" t="s">
        <v>16</v>
      </c>
      <c r="C1" s="38"/>
      <c r="D1" s="1" t="s">
        <v>18</v>
      </c>
      <c r="E1" s="1" t="s">
        <v>1</v>
      </c>
      <c r="F1" s="1" t="s">
        <v>17</v>
      </c>
      <c r="G1" s="1" t="s">
        <v>2</v>
      </c>
      <c r="H1" s="1" t="s">
        <v>3</v>
      </c>
      <c r="I1" s="1" t="s">
        <v>4</v>
      </c>
      <c r="J1" s="1" t="s">
        <v>5</v>
      </c>
      <c r="K1" s="38" t="s">
        <v>29</v>
      </c>
      <c r="L1" s="45" t="s">
        <v>26</v>
      </c>
      <c r="M1" s="38" t="s">
        <v>21</v>
      </c>
      <c r="N1" s="38" t="s">
        <v>27</v>
      </c>
      <c r="O1" s="46" t="s">
        <v>64</v>
      </c>
      <c r="P1" s="38" t="s">
        <v>28</v>
      </c>
      <c r="Q1" s="47" t="s">
        <v>38</v>
      </c>
      <c r="R1" s="49"/>
      <c r="S1" s="48"/>
      <c r="T1" s="38" t="s">
        <v>22</v>
      </c>
      <c r="U1" s="38" t="s">
        <v>41</v>
      </c>
      <c r="V1" s="38" t="s">
        <v>23</v>
      </c>
      <c r="W1" s="38" t="s">
        <v>25</v>
      </c>
      <c r="X1" s="38" t="s">
        <v>55</v>
      </c>
      <c r="Y1" s="38" t="s">
        <v>6</v>
      </c>
      <c r="Z1" s="38" t="s">
        <v>30</v>
      </c>
      <c r="AA1" s="39" t="s">
        <v>46</v>
      </c>
      <c r="AB1" s="38" t="s">
        <v>45</v>
      </c>
      <c r="AC1" s="1" t="s">
        <v>7</v>
      </c>
      <c r="AD1" s="1"/>
      <c r="AE1" s="38" t="s">
        <v>24</v>
      </c>
      <c r="AF1" s="38" t="s">
        <v>31</v>
      </c>
    </row>
    <row r="2" spans="1:32" s="3" customFormat="1" ht="47.25" customHeight="1">
      <c r="A2" s="11" t="s">
        <v>44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19</v>
      </c>
      <c r="J2" s="1" t="s">
        <v>20</v>
      </c>
      <c r="K2" s="45"/>
      <c r="L2" s="45"/>
      <c r="M2" s="38"/>
      <c r="N2" s="38"/>
      <c r="O2" s="46"/>
      <c r="P2" s="38"/>
      <c r="Q2" s="47" t="s">
        <v>39</v>
      </c>
      <c r="R2" s="48"/>
      <c r="S2" s="4" t="s">
        <v>40</v>
      </c>
      <c r="T2" s="38"/>
      <c r="U2" s="38"/>
      <c r="V2" s="38"/>
      <c r="W2" s="38"/>
      <c r="X2" s="38"/>
      <c r="Y2" s="38"/>
      <c r="Z2" s="38"/>
      <c r="AA2" s="40"/>
      <c r="AB2" s="38"/>
      <c r="AC2" s="1" t="s">
        <v>15</v>
      </c>
      <c r="AD2" s="1" t="s">
        <v>33</v>
      </c>
      <c r="AE2" s="38"/>
      <c r="AF2" s="38"/>
    </row>
    <row r="3" spans="1:32" ht="66" customHeight="1">
      <c r="A3" s="17" t="s">
        <v>48</v>
      </c>
      <c r="B3" s="15" t="s">
        <v>43</v>
      </c>
      <c r="C3" s="15">
        <v>13</v>
      </c>
      <c r="D3" s="15" t="s">
        <v>35</v>
      </c>
      <c r="E3" s="15" t="s">
        <v>37</v>
      </c>
      <c r="F3" s="6">
        <v>112</v>
      </c>
      <c r="G3" s="5">
        <f>ROUNDUP(F3/42,0)</f>
        <v>3</v>
      </c>
      <c r="H3" s="12">
        <v>1</v>
      </c>
      <c r="I3" s="5">
        <f t="shared" ref="I3:I8" si="0">0.5*F3</f>
        <v>56</v>
      </c>
      <c r="J3" s="5">
        <f>+I3+G3*3+10*H3</f>
        <v>75</v>
      </c>
      <c r="K3" s="32" t="s">
        <v>53</v>
      </c>
      <c r="L3" s="36" t="s">
        <v>59</v>
      </c>
      <c r="M3" s="36" t="s">
        <v>58</v>
      </c>
      <c r="N3" s="28" t="s">
        <v>65</v>
      </c>
      <c r="O3" s="28" t="s">
        <v>68</v>
      </c>
      <c r="P3" s="25" t="s">
        <v>69</v>
      </c>
      <c r="Q3" s="25">
        <v>5142033289</v>
      </c>
      <c r="R3" s="25">
        <v>5714036456</v>
      </c>
      <c r="S3" s="25">
        <v>5440000927</v>
      </c>
      <c r="T3" s="25" t="s">
        <v>42</v>
      </c>
      <c r="U3" s="30">
        <v>5440102130</v>
      </c>
      <c r="V3" s="25">
        <v>1523144</v>
      </c>
      <c r="W3" s="28" t="s">
        <v>60</v>
      </c>
      <c r="X3" s="25" t="s">
        <v>63</v>
      </c>
      <c r="Y3" s="25">
        <v>2396000256</v>
      </c>
      <c r="Z3" s="25">
        <v>10</v>
      </c>
      <c r="AA3" s="41" t="s">
        <v>47</v>
      </c>
      <c r="AB3" s="42" t="s">
        <v>49</v>
      </c>
      <c r="AC3" s="43" t="s">
        <v>36</v>
      </c>
      <c r="AD3" s="44" t="s">
        <v>57</v>
      </c>
      <c r="AE3" s="14" t="s">
        <v>34</v>
      </c>
      <c r="AF3" s="42" t="s">
        <v>32</v>
      </c>
    </row>
    <row r="4" spans="1:32" ht="19.5" customHeight="1">
      <c r="A4" s="50" t="s">
        <v>56</v>
      </c>
      <c r="B4" s="51"/>
      <c r="C4" s="51"/>
      <c r="D4" s="51"/>
      <c r="E4" s="52"/>
      <c r="F4" s="10">
        <v>112</v>
      </c>
      <c r="G4" s="10">
        <f>ROUNDUP(F4/42,0)</f>
        <v>3</v>
      </c>
      <c r="H4" s="10">
        <v>1</v>
      </c>
      <c r="I4" s="10">
        <f t="shared" si="0"/>
        <v>56</v>
      </c>
      <c r="J4" s="10">
        <f>+I4+G4*3+10*H4</f>
        <v>75</v>
      </c>
      <c r="K4" s="33"/>
      <c r="L4" s="37"/>
      <c r="M4" s="37"/>
      <c r="N4" s="26"/>
      <c r="O4" s="27"/>
      <c r="P4" s="26"/>
      <c r="Q4" s="26"/>
      <c r="R4" s="26"/>
      <c r="S4" s="26"/>
      <c r="T4" s="26"/>
      <c r="U4" s="31"/>
      <c r="V4" s="26"/>
      <c r="W4" s="26"/>
      <c r="X4" s="27"/>
      <c r="Y4" s="26"/>
      <c r="Z4" s="26"/>
      <c r="AA4" s="41"/>
      <c r="AB4" s="42"/>
      <c r="AC4" s="43"/>
      <c r="AD4" s="44"/>
      <c r="AE4" s="14"/>
      <c r="AF4" s="42"/>
    </row>
    <row r="5" spans="1:32" ht="66" customHeight="1">
      <c r="A5" s="17" t="s">
        <v>48</v>
      </c>
      <c r="B5" s="15" t="s">
        <v>43</v>
      </c>
      <c r="C5" s="15">
        <v>13</v>
      </c>
      <c r="D5" s="15" t="s">
        <v>35</v>
      </c>
      <c r="E5" s="15" t="s">
        <v>37</v>
      </c>
      <c r="F5" s="5">
        <v>164</v>
      </c>
      <c r="G5" s="5">
        <f>ROUNDUP(F5/42,0)</f>
        <v>4</v>
      </c>
      <c r="H5" s="12">
        <v>1</v>
      </c>
      <c r="I5" s="5">
        <f t="shared" si="0"/>
        <v>82</v>
      </c>
      <c r="J5" s="5">
        <f t="shared" ref="J5:J8" si="1">+I5+G5*3+10*H5</f>
        <v>104</v>
      </c>
      <c r="K5" s="32" t="s">
        <v>50</v>
      </c>
      <c r="L5" s="37"/>
      <c r="M5" s="37"/>
      <c r="N5" s="28" t="s">
        <v>66</v>
      </c>
      <c r="O5" s="27"/>
      <c r="P5" s="25" t="s">
        <v>70</v>
      </c>
      <c r="Q5" s="28">
        <v>5142079883</v>
      </c>
      <c r="R5" s="28">
        <v>5714091245</v>
      </c>
      <c r="S5" s="28" t="s">
        <v>54</v>
      </c>
      <c r="T5" s="25" t="s">
        <v>42</v>
      </c>
      <c r="U5" s="30">
        <v>5440102131</v>
      </c>
      <c r="V5" s="25">
        <v>1523145</v>
      </c>
      <c r="W5" s="28" t="s">
        <v>61</v>
      </c>
      <c r="X5" s="27"/>
      <c r="Y5" s="25">
        <v>2396000272</v>
      </c>
      <c r="Z5" s="25">
        <v>10</v>
      </c>
      <c r="AA5" s="41"/>
      <c r="AB5" s="42"/>
      <c r="AC5" s="43"/>
      <c r="AD5" s="44"/>
      <c r="AE5" s="14" t="s">
        <v>34</v>
      </c>
      <c r="AF5" s="42"/>
    </row>
    <row r="6" spans="1:32" ht="18" customHeight="1">
      <c r="A6" s="50" t="s">
        <v>56</v>
      </c>
      <c r="B6" s="51"/>
      <c r="C6" s="51"/>
      <c r="D6" s="51"/>
      <c r="E6" s="52"/>
      <c r="F6" s="10">
        <v>164</v>
      </c>
      <c r="G6" s="10">
        <f>ROUNDUP(F6/42,0)</f>
        <v>4</v>
      </c>
      <c r="H6" s="10">
        <v>1</v>
      </c>
      <c r="I6" s="10">
        <f t="shared" si="0"/>
        <v>82</v>
      </c>
      <c r="J6" s="10">
        <f t="shared" ref="J6" si="2">+I6+G6*3+10*H6</f>
        <v>104</v>
      </c>
      <c r="K6" s="33"/>
      <c r="L6" s="37"/>
      <c r="M6" s="37"/>
      <c r="N6" s="26"/>
      <c r="O6" s="27"/>
      <c r="P6" s="26"/>
      <c r="Q6" s="29"/>
      <c r="R6" s="29"/>
      <c r="S6" s="29"/>
      <c r="T6" s="26"/>
      <c r="U6" s="31"/>
      <c r="V6" s="26"/>
      <c r="W6" s="26"/>
      <c r="X6" s="27"/>
      <c r="Y6" s="26"/>
      <c r="Z6" s="26"/>
      <c r="AA6" s="41"/>
      <c r="AB6" s="42"/>
      <c r="AC6" s="43"/>
      <c r="AD6" s="44"/>
      <c r="AE6" s="14"/>
      <c r="AF6" s="42"/>
    </row>
    <row r="7" spans="1:32" ht="48" customHeight="1">
      <c r="A7" s="34" t="s">
        <v>48</v>
      </c>
      <c r="B7" s="15" t="s">
        <v>43</v>
      </c>
      <c r="C7" s="15">
        <v>13</v>
      </c>
      <c r="D7" s="15" t="s">
        <v>35</v>
      </c>
      <c r="E7" s="15" t="s">
        <v>37</v>
      </c>
      <c r="F7" s="6">
        <v>125</v>
      </c>
      <c r="G7" s="5">
        <v>3</v>
      </c>
      <c r="H7" s="12">
        <v>1</v>
      </c>
      <c r="I7" s="5">
        <f t="shared" si="0"/>
        <v>62.5</v>
      </c>
      <c r="J7" s="5">
        <f t="shared" si="1"/>
        <v>81.5</v>
      </c>
      <c r="K7" s="13" t="s">
        <v>51</v>
      </c>
      <c r="L7" s="37"/>
      <c r="M7" s="37"/>
      <c r="N7" s="36" t="s">
        <v>67</v>
      </c>
      <c r="O7" s="27"/>
      <c r="P7" s="37" t="s">
        <v>71</v>
      </c>
      <c r="Q7" s="25">
        <v>5142043944</v>
      </c>
      <c r="R7" s="25">
        <v>5714050399</v>
      </c>
      <c r="S7" s="25">
        <v>5440001102</v>
      </c>
      <c r="T7" s="25" t="s">
        <v>42</v>
      </c>
      <c r="U7" s="16">
        <v>5440102132</v>
      </c>
      <c r="V7" s="25">
        <v>1523146</v>
      </c>
      <c r="W7" s="36" t="s">
        <v>62</v>
      </c>
      <c r="X7" s="27"/>
      <c r="Y7" s="25">
        <v>2396000293</v>
      </c>
      <c r="Z7" s="25">
        <v>10</v>
      </c>
      <c r="AA7" s="41"/>
      <c r="AB7" s="42"/>
      <c r="AC7" s="43"/>
      <c r="AD7" s="44"/>
      <c r="AE7" s="13"/>
      <c r="AF7" s="42"/>
    </row>
    <row r="8" spans="1:32" ht="48" customHeight="1">
      <c r="A8" s="35"/>
      <c r="B8" s="15" t="s">
        <v>43</v>
      </c>
      <c r="C8" s="15">
        <v>13</v>
      </c>
      <c r="D8" s="15" t="s">
        <v>35</v>
      </c>
      <c r="E8" s="15" t="s">
        <v>37</v>
      </c>
      <c r="F8" s="6">
        <v>103</v>
      </c>
      <c r="G8" s="5">
        <v>3</v>
      </c>
      <c r="H8" s="12">
        <v>1</v>
      </c>
      <c r="I8" s="5">
        <f t="shared" si="0"/>
        <v>51.5</v>
      </c>
      <c r="J8" s="5">
        <f t="shared" si="1"/>
        <v>70.5</v>
      </c>
      <c r="K8" s="13" t="s">
        <v>52</v>
      </c>
      <c r="L8" s="37"/>
      <c r="M8" s="37"/>
      <c r="N8" s="37"/>
      <c r="O8" s="26"/>
      <c r="P8" s="37"/>
      <c r="Q8" s="26"/>
      <c r="R8" s="26">
        <v>5714050399</v>
      </c>
      <c r="S8" s="26"/>
      <c r="T8" s="26"/>
      <c r="U8" s="16">
        <v>5440102133</v>
      </c>
      <c r="V8" s="26"/>
      <c r="W8" s="37"/>
      <c r="X8" s="26"/>
      <c r="Y8" s="26"/>
      <c r="Z8" s="26"/>
      <c r="AA8" s="41"/>
      <c r="AB8" s="42"/>
      <c r="AC8" s="43"/>
      <c r="AD8" s="44"/>
      <c r="AE8" s="13"/>
      <c r="AF8" s="42"/>
    </row>
    <row r="9" spans="1:32">
      <c r="A9" s="50" t="s">
        <v>56</v>
      </c>
      <c r="B9" s="51"/>
      <c r="C9" s="51"/>
      <c r="D9" s="51"/>
      <c r="E9" s="52"/>
      <c r="F9" s="8">
        <f>+F7+F8</f>
        <v>228</v>
      </c>
      <c r="G9" s="9">
        <f>+G8+G7</f>
        <v>6</v>
      </c>
      <c r="H9" s="10">
        <f>+H7+H8</f>
        <v>2</v>
      </c>
      <c r="I9" s="9">
        <f>+I7+I8</f>
        <v>114</v>
      </c>
      <c r="J9" s="9">
        <f>+J7+J8</f>
        <v>152</v>
      </c>
      <c r="K9" s="13"/>
    </row>
    <row r="10" spans="1:32" s="24" customFormat="1">
      <c r="A10" s="19"/>
      <c r="B10" s="19"/>
      <c r="C10" s="19"/>
      <c r="D10" s="19"/>
      <c r="E10" s="19"/>
      <c r="F10" s="20"/>
      <c r="G10" s="21"/>
      <c r="H10" s="22"/>
      <c r="I10" s="21"/>
      <c r="J10" s="21"/>
      <c r="K10" s="23"/>
    </row>
    <row r="11" spans="1:32">
      <c r="H11" s="18"/>
      <c r="I11" s="18"/>
      <c r="J11" s="18"/>
      <c r="K11" s="18"/>
      <c r="L11" s="18"/>
      <c r="M11" s="18" t="s">
        <v>72</v>
      </c>
      <c r="N11" s="18"/>
      <c r="O11" s="18"/>
      <c r="P11" s="18"/>
      <c r="Q11" s="18"/>
    </row>
  </sheetData>
  <mergeCells count="64">
    <mergeCell ref="O3:O8"/>
    <mergeCell ref="P7:P8"/>
    <mergeCell ref="V7:V8"/>
    <mergeCell ref="W7:W8"/>
    <mergeCell ref="P1:P2"/>
    <mergeCell ref="Q2:R2"/>
    <mergeCell ref="Q1:S1"/>
    <mergeCell ref="U1:U2"/>
    <mergeCell ref="W3:W4"/>
    <mergeCell ref="V3:V4"/>
    <mergeCell ref="P5:P6"/>
    <mergeCell ref="Q5:Q6"/>
    <mergeCell ref="R5:R6"/>
    <mergeCell ref="B1:C1"/>
    <mergeCell ref="Y1:Y2"/>
    <mergeCell ref="AB1:AB2"/>
    <mergeCell ref="K1:K2"/>
    <mergeCell ref="Z1:Z2"/>
    <mergeCell ref="L1:L2"/>
    <mergeCell ref="N1:N2"/>
    <mergeCell ref="V1:V2"/>
    <mergeCell ref="X1:X2"/>
    <mergeCell ref="T1:T2"/>
    <mergeCell ref="W1:W2"/>
    <mergeCell ref="M1:M2"/>
    <mergeCell ref="O1:O2"/>
    <mergeCell ref="AE1:AE2"/>
    <mergeCell ref="AF1:AF2"/>
    <mergeCell ref="AA1:AA2"/>
    <mergeCell ref="AA3:AA8"/>
    <mergeCell ref="AB3:AB8"/>
    <mergeCell ref="AC3:AC8"/>
    <mergeCell ref="AD3:AD8"/>
    <mergeCell ref="AF3:AF8"/>
    <mergeCell ref="K3:K4"/>
    <mergeCell ref="N3:N4"/>
    <mergeCell ref="A7:A8"/>
    <mergeCell ref="L3:L8"/>
    <mergeCell ref="M3:M8"/>
    <mergeCell ref="N7:N8"/>
    <mergeCell ref="K5:K6"/>
    <mergeCell ref="N5:N6"/>
    <mergeCell ref="Y3:Y4"/>
    <mergeCell ref="P3:P4"/>
    <mergeCell ref="Q3:Q4"/>
    <mergeCell ref="R3:R4"/>
    <mergeCell ref="S3:S4"/>
    <mergeCell ref="T3:T4"/>
    <mergeCell ref="Y7:Y8"/>
    <mergeCell ref="Z7:Z8"/>
    <mergeCell ref="Q7:Q8"/>
    <mergeCell ref="R7:R8"/>
    <mergeCell ref="S7:S8"/>
    <mergeCell ref="T7:T8"/>
    <mergeCell ref="X3:X8"/>
    <mergeCell ref="Z3:Z4"/>
    <mergeCell ref="S5:S6"/>
    <mergeCell ref="T5:T6"/>
    <mergeCell ref="U5:U6"/>
    <mergeCell ref="V5:V6"/>
    <mergeCell ref="W5:W6"/>
    <mergeCell ref="Y5:Y6"/>
    <mergeCell ref="Z5:Z6"/>
    <mergeCell ref="U3:U4"/>
  </mergeCells>
  <phoneticPr fontId="0" type="noConversion"/>
  <conditionalFormatting sqref="R1:R2 R9:R1048576">
    <cfRule type="duplicateValues" dxfId="0" priority="3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topLeftCell="A4" zoomScale="60" zoomScaleNormal="100" workbookViewId="0">
      <selection activeCell="F9" sqref="F9"/>
    </sheetView>
  </sheetViews>
  <sheetFormatPr defaultRowHeight="15"/>
  <cols>
    <col min="10" max="10" width="35.5703125" customWidth="1"/>
  </cols>
  <sheetData/>
  <phoneticPr fontId="3" type="noConversion"/>
  <pageMargins left="0.7" right="0.7" top="0.75" bottom="0.75" header="0.3" footer="0.3"/>
  <pageSetup scale="82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SHIPPING NOTICE</vt:lpstr>
      <vt:lpstr>Sheet1</vt:lpstr>
      <vt:lpstr>IVN-6129DA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cgh</dc:creator>
  <cp:lastModifiedBy>梁氏合</cp:lastModifiedBy>
  <cp:lastPrinted>2023-12-04T02:43:14Z</cp:lastPrinted>
  <dcterms:created xsi:type="dcterms:W3CDTF">2017-03-07T07:30:24Z</dcterms:created>
  <dcterms:modified xsi:type="dcterms:W3CDTF">2026-01-19T03:08:18Z</dcterms:modified>
</cp:coreProperties>
</file>